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-47900" yWindow="-10780" windowWidth="23940" windowHeight="20060" tabRatio="500"/>
  </bookViews>
  <sheets>
    <sheet name="Station Metrics" sheetId="1" r:id="rId1"/>
    <sheet name="Notes" sheetId="2" r:id="rId2"/>
  </sheets>
  <definedNames>
    <definedName name="_xlnm.Print_Area" localSheetId="0">'Station Metrics'!$A$1:$N$85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3" i="1" l="1"/>
  <c r="N32" i="1"/>
  <c r="M33" i="1"/>
  <c r="M32" i="1"/>
  <c r="K33" i="1"/>
  <c r="L33" i="1"/>
  <c r="O33" i="1"/>
  <c r="P33" i="1"/>
  <c r="K32" i="1"/>
  <c r="L32" i="1"/>
  <c r="O32" i="1"/>
  <c r="P32" i="1"/>
  <c r="J33" i="1"/>
  <c r="J32" i="1"/>
  <c r="O35" i="1"/>
  <c r="P35" i="1"/>
  <c r="O34" i="1"/>
  <c r="P34" i="1"/>
  <c r="K35" i="1"/>
  <c r="L35" i="1"/>
  <c r="M35" i="1"/>
  <c r="N35" i="1"/>
  <c r="J35" i="1"/>
  <c r="K34" i="1"/>
  <c r="L34" i="1"/>
  <c r="M34" i="1"/>
  <c r="N34" i="1"/>
  <c r="J34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<sst xmlns="http://schemas.openxmlformats.org/spreadsheetml/2006/main" count="69" uniqueCount="52">
  <si>
    <t>Site</t>
  </si>
  <si>
    <t>Instrument Type</t>
  </si>
  <si>
    <t>Recorded</t>
  </si>
  <si>
    <t>APG</t>
  </si>
  <si>
    <t>HH1</t>
  </si>
  <si>
    <t>HH2</t>
  </si>
  <si>
    <t>HHZ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</si>
  <si>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</si>
  <si>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</si>
  <si>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</si>
  <si>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</si>
  <si>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</si>
  <si>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1 = correct data in DMC</t>
  </si>
  <si>
    <t>HDH</t>
  </si>
  <si>
    <t>BKO</t>
  </si>
  <si>
    <t>Latitude (Dec.)</t>
  </si>
  <si>
    <t>Longitude (Dec.)</t>
  </si>
  <si>
    <t>Depth (m)</t>
  </si>
  <si>
    <t>Surveyed Position</t>
  </si>
  <si>
    <t>Deployed
Date</t>
  </si>
  <si>
    <t xml:space="preserve"> Recovered
Date</t>
  </si>
  <si>
    <t>Notes</t>
  </si>
  <si>
    <t>Deployment Duration</t>
  </si>
  <si>
    <t xml:space="preserve">HOBITSS 2014-2015 EXPERIMENT KEY </t>
  </si>
  <si>
    <t>LBPR1</t>
  </si>
  <si>
    <t>LBPR2</t>
  </si>
  <si>
    <t>LBPR3</t>
  </si>
  <si>
    <t>LBPR4</t>
  </si>
  <si>
    <t>LBPR5</t>
  </si>
  <si>
    <t>TXBP1</t>
  </si>
  <si>
    <t>TXBP2</t>
  </si>
  <si>
    <t>TXBP3</t>
  </si>
  <si>
    <t>TXBP4</t>
  </si>
  <si>
    <t>TXBP5</t>
  </si>
  <si>
    <t>LOBS1</t>
  </si>
  <si>
    <t>LOBS2</t>
  </si>
  <si>
    <t>LOBS3</t>
  </si>
  <si>
    <t>LOBS4</t>
  </si>
  <si>
    <t>LOBS5</t>
  </si>
  <si>
    <t>LOBS6</t>
  </si>
  <si>
    <t>LOBS7</t>
  </si>
  <si>
    <t>LOBS8</t>
  </si>
  <si>
    <t>LOBS9</t>
  </si>
  <si>
    <t>LOB10</t>
  </si>
  <si>
    <t>raw broadband, 100 sps</t>
  </si>
  <si>
    <t>Hydrophone</t>
  </si>
  <si>
    <t>EDH</t>
  </si>
  <si>
    <t>LDH</t>
  </si>
  <si>
    <t>LDEO OBS</t>
  </si>
  <si>
    <t>LDEO BPR</t>
  </si>
  <si>
    <t>UTIG BPR</t>
  </si>
  <si>
    <t>Updated: 11/11/15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</si>
</sst>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000"/>
    <numFmt numFmtId="166" formatCode="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2"/>
      <color theme="1"/>
      <name val="Cambria"/>
      <scheme val="major"/>
    </font>
    <font>
      <b/>
      <sz val="11"/>
      <color theme="3"/>
      <name val="Cambria"/>
    </font>
    <font>
      <sz val="12"/>
      <color rgb="FF000000"/>
      <name val="Calibri"/>
      <family val="2"/>
      <scheme val="minor"/>
    </font>
    <font>
      <b/>
      <sz val="14"/>
      <color rgb="FF000000"/>
      <name val="Cambria"/>
    </font>
    <font>
      <sz val="10"/>
      <color rgb="FF00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E6B8B7"/>
        <bgColor rgb="FF00000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70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0" fillId="7" borderId="0" xfId="0" applyFill="1"/>
    <xf numFmtId="0" fontId="0" fillId="0" borderId="0" xfId="0" applyFill="1"/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11" fillId="0" borderId="3" xfId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Border="1"/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165" fontId="13" fillId="10" borderId="1" xfId="0" applyNumberFormat="1" applyFont="1" applyFill="1" applyBorder="1" applyAlignment="1">
      <alignment horizontal="center" vertical="center" wrapText="1"/>
    </xf>
    <xf numFmtId="166" fontId="13" fillId="10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23" xfId="0" applyFont="1" applyBorder="1"/>
    <xf numFmtId="2" fontId="14" fillId="0" borderId="1" xfId="0" applyNumberFormat="1" applyFont="1" applyBorder="1"/>
    <xf numFmtId="1" fontId="8" fillId="0" borderId="13" xfId="0" applyNumberFormat="1" applyFont="1" applyFill="1" applyBorder="1" applyAlignment="1">
      <alignment horizontal="center" vertical="center"/>
    </xf>
    <xf numFmtId="165" fontId="14" fillId="0" borderId="1" xfId="0" applyNumberFormat="1" applyFont="1" applyBorder="1"/>
    <xf numFmtId="0" fontId="17" fillId="0" borderId="0" xfId="0" applyFont="1"/>
    <xf numFmtId="0" fontId="18" fillId="11" borderId="1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11" borderId="27" xfId="0" applyFont="1" applyFill="1" applyBorder="1" applyAlignment="1">
      <alignment horizontal="center" vertical="center"/>
    </xf>
    <xf numFmtId="0" fontId="17" fillId="0" borderId="12" xfId="0" applyFont="1" applyBorder="1"/>
    <xf numFmtId="0" fontId="17" fillId="0" borderId="0" xfId="0" applyFont="1" applyAlignment="1">
      <alignment horizontal="left"/>
    </xf>
    <xf numFmtId="0" fontId="17" fillId="0" borderId="27" xfId="0" applyFont="1" applyBorder="1" applyAlignment="1">
      <alignment horizontal="right"/>
    </xf>
    <xf numFmtId="0" fontId="17" fillId="0" borderId="17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7" fillId="12" borderId="22" xfId="0" applyFont="1" applyFill="1" applyBorder="1" applyAlignment="1">
      <alignment horizontal="center"/>
    </xf>
    <xf numFmtId="0" fontId="0" fillId="5" borderId="8" xfId="0" applyFill="1" applyBorder="1" applyAlignment="1">
      <alignment horizontal="center" wrapText="1"/>
    </xf>
    <xf numFmtId="0" fontId="0" fillId="5" borderId="28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11" fillId="0" borderId="31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11" fillId="9" borderId="3" xfId="1" applyFont="1" applyFill="1" applyBorder="1" applyAlignment="1">
      <alignment horizontal="left"/>
    </xf>
    <xf numFmtId="0" fontId="11" fillId="9" borderId="1" xfId="1" applyFont="1" applyFill="1" applyBorder="1" applyAlignment="1">
      <alignment horizontal="left"/>
    </xf>
    <xf numFmtId="0" fontId="11" fillId="9" borderId="15" xfId="1" applyFont="1" applyFill="1" applyBorder="1" applyAlignment="1">
      <alignment horizontal="left"/>
    </xf>
    <xf numFmtId="0" fontId="11" fillId="9" borderId="13" xfId="0" applyFont="1" applyFill="1" applyBorder="1" applyAlignment="1">
      <alignment horizontal="left"/>
    </xf>
    <xf numFmtId="0" fontId="11" fillId="9" borderId="31" xfId="0" applyFont="1" applyFill="1" applyBorder="1" applyAlignment="1">
      <alignment horizontal="left"/>
    </xf>
    <xf numFmtId="166" fontId="14" fillId="0" borderId="15" xfId="0" applyNumberFormat="1" applyFont="1" applyBorder="1"/>
    <xf numFmtId="166" fontId="14" fillId="0" borderId="23" xfId="0" applyNumberFormat="1" applyFont="1" applyBorder="1"/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64" fontId="16" fillId="10" borderId="10" xfId="0" applyNumberFormat="1" applyFont="1" applyFill="1" applyBorder="1" applyAlignment="1">
      <alignment horizontal="center" vertical="center" wrapText="1"/>
    </xf>
    <xf numFmtId="164" fontId="16" fillId="10" borderId="12" xfId="0" applyNumberFormat="1" applyFont="1" applyFill="1" applyBorder="1" applyAlignment="1">
      <alignment horizontal="center" vertical="center" wrapText="1"/>
    </xf>
    <xf numFmtId="164" fontId="16" fillId="10" borderId="22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8" fillId="11" borderId="16" xfId="0" applyFont="1" applyFill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11" borderId="19" xfId="0" applyFont="1" applyFill="1" applyBorder="1" applyAlignment="1">
      <alignment horizontal="center" vertical="center"/>
    </xf>
    <xf numFmtId="0" fontId="18" fillId="11" borderId="2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5" fillId="9" borderId="0" xfId="0" applyFont="1" applyFill="1" applyAlignment="1">
      <alignment horizontal="center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164" fontId="13" fillId="10" borderId="14" xfId="0" applyNumberFormat="1" applyFont="1" applyFill="1" applyBorder="1" applyAlignment="1">
      <alignment horizontal="center" vertical="center" wrapText="1"/>
    </xf>
    <xf numFmtId="164" fontId="13" fillId="10" borderId="12" xfId="0" applyNumberFormat="1" applyFont="1" applyFill="1" applyBorder="1" applyAlignment="1">
      <alignment horizontal="center" vertical="center" wrapText="1"/>
    </xf>
    <xf numFmtId="164" fontId="13" fillId="10" borderId="22" xfId="0" applyNumberFormat="1" applyFont="1" applyFill="1" applyBorder="1" applyAlignment="1">
      <alignment horizontal="center" vertical="center" wrapText="1"/>
    </xf>
    <xf numFmtId="0" fontId="19" fillId="12" borderId="21" xfId="0" applyFont="1" applyFill="1" applyBorder="1" applyAlignment="1">
      <alignment horizontal="center"/>
    </xf>
    <xf numFmtId="0" fontId="19" fillId="12" borderId="30" xfId="0" applyFont="1" applyFill="1" applyBorder="1" applyAlignment="1">
      <alignment horizontal="center"/>
    </xf>
  </cellXfs>
  <cellStyles count="170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Normal" xfId="0" builtinId="0"/>
    <cellStyle name="Normal 2" xfId="8"/>
    <cellStyle name="Normal 3" xfId="9"/>
  </cellStyles>
  <dxfs count="1"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tabSelected="1" zoomScale="125" zoomScaleNormal="125" zoomScalePageLayoutView="125" workbookViewId="0">
      <selection activeCell="O14" sqref="O14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2.1640625" style="11" customWidth="1"/>
    <col min="4" max="4" width="9" style="16" bestFit="1" customWidth="1"/>
    <col min="5" max="5" width="10.5" style="16" bestFit="1" customWidth="1"/>
    <col min="6" max="6" width="10.6640625" style="16" bestFit="1" customWidth="1"/>
    <col min="7" max="9" width="12.1640625" style="16" customWidth="1"/>
    <col min="10" max="10" width="4.6640625" style="8" customWidth="1"/>
    <col min="11" max="11" width="4.6640625" style="8" bestFit="1" customWidth="1"/>
    <col min="12" max="12" width="4.6640625" style="13" bestFit="1" customWidth="1"/>
    <col min="13" max="13" width="5" style="11" bestFit="1" customWidth="1"/>
    <col min="14" max="14" width="4.6640625" style="11" customWidth="1"/>
    <col min="15" max="16" width="4.6640625" style="16" customWidth="1"/>
    <col min="17" max="17" width="62" customWidth="1"/>
    <col min="19" max="19" width="12" customWidth="1"/>
  </cols>
  <sheetData>
    <row r="1" spans="1:30" ht="18">
      <c r="B1" s="51" t="s">
        <v>23</v>
      </c>
      <c r="C1" s="52"/>
      <c r="D1" s="52"/>
      <c r="E1" s="52"/>
      <c r="F1" s="52"/>
      <c r="G1" s="52"/>
      <c r="H1" s="52"/>
      <c r="I1" s="52"/>
      <c r="J1" s="52"/>
      <c r="K1" s="52"/>
      <c r="L1" s="53"/>
      <c r="M1" s="16"/>
      <c r="N1" s="16"/>
    </row>
    <row r="2" spans="1:30">
      <c r="B2" s="54" t="s">
        <v>12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16"/>
      <c r="N2" s="16"/>
    </row>
    <row r="3" spans="1:30">
      <c r="B3" s="54" t="s">
        <v>7</v>
      </c>
      <c r="C3" s="55"/>
      <c r="D3" s="55"/>
      <c r="E3" s="55"/>
      <c r="F3" s="55"/>
      <c r="G3" s="55"/>
      <c r="H3" s="55"/>
      <c r="I3" s="55"/>
      <c r="J3" s="55"/>
      <c r="K3" s="55"/>
      <c r="L3" s="56"/>
      <c r="M3" s="16"/>
      <c r="N3" s="16"/>
    </row>
    <row r="4" spans="1:30">
      <c r="B4" s="73" t="s">
        <v>8</v>
      </c>
      <c r="C4" s="74"/>
      <c r="D4" s="74"/>
      <c r="E4" s="74"/>
      <c r="F4" s="74"/>
      <c r="G4" s="74"/>
      <c r="H4" s="74"/>
      <c r="I4" s="74"/>
      <c r="J4" s="74"/>
      <c r="K4" s="74"/>
      <c r="L4" s="75"/>
      <c r="M4" s="16"/>
      <c r="N4" s="16"/>
    </row>
    <row r="5" spans="1:30">
      <c r="B5" t="s">
        <v>51</v>
      </c>
      <c r="C5" s="6"/>
      <c r="D5" s="6"/>
      <c r="E5" s="6"/>
      <c r="F5" s="6"/>
      <c r="G5" s="6"/>
      <c r="H5" s="6"/>
      <c r="I5" s="6"/>
      <c r="J5" s="17"/>
      <c r="L5" s="8"/>
      <c r="M5" s="16"/>
      <c r="N5" s="16"/>
    </row>
    <row r="6" spans="1:30">
      <c r="C6" s="18"/>
      <c r="D6" s="18"/>
      <c r="E6" s="18"/>
      <c r="F6" s="18"/>
      <c r="G6" s="18"/>
      <c r="H6" s="18"/>
      <c r="I6" s="18"/>
      <c r="L6" s="8"/>
      <c r="M6" s="16"/>
      <c r="N6" s="16"/>
    </row>
    <row r="7" spans="1:30" ht="15" customHeight="1">
      <c r="B7" s="58" t="s">
        <v>0</v>
      </c>
      <c r="C7" s="57" t="s">
        <v>1</v>
      </c>
      <c r="D7" s="79" t="s">
        <v>18</v>
      </c>
      <c r="E7" s="80"/>
      <c r="F7" s="81"/>
      <c r="G7" s="85" t="s">
        <v>19</v>
      </c>
      <c r="H7" s="85" t="s">
        <v>20</v>
      </c>
      <c r="I7" s="61" t="s">
        <v>22</v>
      </c>
      <c r="J7" s="64" t="s">
        <v>2</v>
      </c>
      <c r="K7" s="65"/>
      <c r="L7" s="65"/>
      <c r="M7" s="65"/>
      <c r="N7" s="65"/>
      <c r="O7" s="65"/>
      <c r="P7" s="66"/>
      <c r="Q7" s="76" t="s">
        <v>21</v>
      </c>
    </row>
    <row r="8" spans="1:30" ht="30" customHeight="1">
      <c r="B8" s="58"/>
      <c r="C8" s="57"/>
      <c r="D8" s="82"/>
      <c r="E8" s="83"/>
      <c r="F8" s="84"/>
      <c r="G8" s="86"/>
      <c r="H8" s="86"/>
      <c r="I8" s="62"/>
      <c r="J8" s="39" t="s">
        <v>6</v>
      </c>
      <c r="K8" s="40" t="s">
        <v>4</v>
      </c>
      <c r="L8" s="41" t="s">
        <v>5</v>
      </c>
      <c r="M8" s="59" t="s">
        <v>3</v>
      </c>
      <c r="N8" s="60"/>
      <c r="O8" s="88" t="s">
        <v>45</v>
      </c>
      <c r="P8" s="89"/>
      <c r="Q8" s="76"/>
    </row>
    <row r="9" spans="1:30" ht="38" customHeight="1">
      <c r="B9" s="5"/>
      <c r="C9" s="14"/>
      <c r="D9" s="20" t="s">
        <v>15</v>
      </c>
      <c r="E9" s="20" t="s">
        <v>16</v>
      </c>
      <c r="F9" s="21" t="s">
        <v>17</v>
      </c>
      <c r="G9" s="87"/>
      <c r="H9" s="87"/>
      <c r="I9" s="63"/>
      <c r="J9" s="77" t="s">
        <v>44</v>
      </c>
      <c r="K9" s="77"/>
      <c r="L9" s="78"/>
      <c r="M9" s="9" t="s">
        <v>13</v>
      </c>
      <c r="N9" s="9" t="s">
        <v>14</v>
      </c>
      <c r="O9" s="38" t="s">
        <v>46</v>
      </c>
      <c r="P9" s="38" t="s">
        <v>47</v>
      </c>
      <c r="Q9" s="76"/>
    </row>
    <row r="10" spans="1:30">
      <c r="A10" s="2">
        <v>1</v>
      </c>
      <c r="B10" s="3" t="s">
        <v>34</v>
      </c>
      <c r="C10" s="15" t="s">
        <v>48</v>
      </c>
      <c r="D10" s="28">
        <v>-38.592100000000002</v>
      </c>
      <c r="E10" s="28">
        <v>178.81870000000001</v>
      </c>
      <c r="F10" s="49">
        <v>-993.6</v>
      </c>
      <c r="G10" s="22">
        <v>41773</v>
      </c>
      <c r="H10" s="23">
        <v>42177</v>
      </c>
      <c r="I10" s="27">
        <f t="shared" ref="I10:I19" si="0">DATEDIF(G10,H10,"d")</f>
        <v>404</v>
      </c>
      <c r="J10" s="7">
        <v>1</v>
      </c>
      <c r="K10" s="4">
        <v>1</v>
      </c>
      <c r="L10" s="12">
        <v>1</v>
      </c>
      <c r="M10" s="10">
        <v>1</v>
      </c>
      <c r="N10" s="42">
        <v>1</v>
      </c>
      <c r="O10" s="42">
        <v>1</v>
      </c>
      <c r="P10" s="4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>
      <c r="A11" s="2">
        <v>2</v>
      </c>
      <c r="B11" s="3" t="s">
        <v>35</v>
      </c>
      <c r="C11" s="15" t="s">
        <v>48</v>
      </c>
      <c r="D11" s="28">
        <v>-38.621000000000002</v>
      </c>
      <c r="E11" s="28">
        <v>179.0461</v>
      </c>
      <c r="F11" s="49">
        <v>-3562.5</v>
      </c>
      <c r="G11" s="23">
        <v>41774</v>
      </c>
      <c r="H11" s="23">
        <v>42177</v>
      </c>
      <c r="I11" s="27">
        <f t="shared" si="0"/>
        <v>403</v>
      </c>
      <c r="J11" s="7">
        <v>1</v>
      </c>
      <c r="K11" s="4">
        <v>1</v>
      </c>
      <c r="L11" s="12">
        <v>1</v>
      </c>
      <c r="M11" s="10"/>
      <c r="N11" s="42"/>
      <c r="O11" s="42">
        <v>1</v>
      </c>
      <c r="P11" s="4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A12" s="2">
        <v>3</v>
      </c>
      <c r="B12" s="3" t="s">
        <v>36</v>
      </c>
      <c r="C12" s="15" t="s">
        <v>48</v>
      </c>
      <c r="D12" s="28">
        <v>-38.792200000000001</v>
      </c>
      <c r="E12" s="28">
        <v>179.1473</v>
      </c>
      <c r="F12" s="49">
        <v>-3540.3</v>
      </c>
      <c r="G12" s="23">
        <v>41774</v>
      </c>
      <c r="H12" s="23">
        <v>42178</v>
      </c>
      <c r="I12" s="27">
        <f t="shared" si="0"/>
        <v>404</v>
      </c>
      <c r="J12" s="7">
        <v>1</v>
      </c>
      <c r="K12" s="4">
        <v>1</v>
      </c>
      <c r="L12" s="12">
        <v>1</v>
      </c>
      <c r="M12" s="10"/>
      <c r="N12" s="42"/>
      <c r="O12" s="42">
        <v>1</v>
      </c>
      <c r="P12" s="4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A13" s="2">
        <v>4</v>
      </c>
      <c r="B13" s="3" t="s">
        <v>37</v>
      </c>
      <c r="C13" s="15" t="s">
        <v>48</v>
      </c>
      <c r="D13" s="28">
        <v>-39.120100000000001</v>
      </c>
      <c r="E13" s="28">
        <v>178.98150000000001</v>
      </c>
      <c r="F13" s="49">
        <v>-3440.5</v>
      </c>
      <c r="G13" s="23">
        <v>41774</v>
      </c>
      <c r="H13" s="23">
        <v>42177</v>
      </c>
      <c r="I13" s="27">
        <f t="shared" si="0"/>
        <v>403</v>
      </c>
      <c r="J13" s="7">
        <v>1</v>
      </c>
      <c r="K13" s="4">
        <v>1</v>
      </c>
      <c r="L13" s="12">
        <v>1</v>
      </c>
      <c r="M13" s="10">
        <v>1</v>
      </c>
      <c r="N13" s="42">
        <v>1</v>
      </c>
      <c r="O13" s="42">
        <v>1</v>
      </c>
      <c r="P13" s="4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>
      <c r="A14" s="2">
        <v>5</v>
      </c>
      <c r="B14" s="3" t="s">
        <v>38</v>
      </c>
      <c r="C14" s="15" t="s">
        <v>48</v>
      </c>
      <c r="D14" s="28">
        <v>-39.119300000000003</v>
      </c>
      <c r="E14" s="28">
        <v>178.69839999999999</v>
      </c>
      <c r="F14" s="49">
        <v>-2361</v>
      </c>
      <c r="G14" s="23">
        <v>41774</v>
      </c>
      <c r="H14" s="23">
        <v>42178</v>
      </c>
      <c r="I14" s="27">
        <f t="shared" si="0"/>
        <v>404</v>
      </c>
      <c r="J14" s="7">
        <v>1</v>
      </c>
      <c r="K14" s="4">
        <v>1</v>
      </c>
      <c r="L14" s="12">
        <v>1</v>
      </c>
      <c r="M14" s="10">
        <v>1</v>
      </c>
      <c r="N14" s="42">
        <v>1</v>
      </c>
      <c r="O14" s="42">
        <v>1</v>
      </c>
      <c r="P14" s="4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A15" s="2">
        <v>6</v>
      </c>
      <c r="B15" s="3" t="s">
        <v>39</v>
      </c>
      <c r="C15" s="15" t="s">
        <v>48</v>
      </c>
      <c r="D15" s="28">
        <v>-38.977800000000002</v>
      </c>
      <c r="E15" s="28">
        <v>178.79599999999999</v>
      </c>
      <c r="F15" s="49">
        <v>-1873.5</v>
      </c>
      <c r="G15" s="23">
        <v>41773</v>
      </c>
      <c r="H15" s="23">
        <v>42181</v>
      </c>
      <c r="I15" s="27">
        <f t="shared" si="0"/>
        <v>408</v>
      </c>
      <c r="J15" s="7">
        <v>1</v>
      </c>
      <c r="K15" s="4">
        <v>1</v>
      </c>
      <c r="L15" s="12">
        <v>1</v>
      </c>
      <c r="M15" s="10">
        <v>1</v>
      </c>
      <c r="N15" s="42">
        <v>1</v>
      </c>
      <c r="O15" s="42">
        <v>1</v>
      </c>
      <c r="P15" s="4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>
      <c r="A16" s="2">
        <v>7</v>
      </c>
      <c r="B16" s="3" t="s">
        <v>40</v>
      </c>
      <c r="C16" s="15" t="s">
        <v>48</v>
      </c>
      <c r="D16" s="28">
        <v>-38.711500000000001</v>
      </c>
      <c r="E16" s="28">
        <v>178.56809999999999</v>
      </c>
      <c r="F16" s="49">
        <v>-784.1</v>
      </c>
      <c r="G16" s="23">
        <v>41774</v>
      </c>
      <c r="H16" s="23">
        <v>42180</v>
      </c>
      <c r="I16" s="27">
        <f t="shared" si="0"/>
        <v>406</v>
      </c>
      <c r="J16" s="7">
        <v>1</v>
      </c>
      <c r="K16" s="4">
        <v>1</v>
      </c>
      <c r="L16" s="12">
        <v>1</v>
      </c>
      <c r="M16" s="10"/>
      <c r="N16" s="42"/>
      <c r="O16" s="42">
        <v>1</v>
      </c>
      <c r="P16" s="4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6">
      <c r="A17" s="2">
        <v>8</v>
      </c>
      <c r="B17" s="3" t="s">
        <v>41</v>
      </c>
      <c r="C17" s="15" t="s">
        <v>48</v>
      </c>
      <c r="D17" s="28">
        <v>-38.843200000000003</v>
      </c>
      <c r="E17" s="28">
        <v>178.45939999999999</v>
      </c>
      <c r="F17" s="49">
        <v>-651.29999999999995</v>
      </c>
      <c r="G17" s="23">
        <v>41772</v>
      </c>
      <c r="H17" s="23">
        <v>42181</v>
      </c>
      <c r="I17" s="27">
        <f t="shared" si="0"/>
        <v>409</v>
      </c>
      <c r="J17" s="7">
        <v>1</v>
      </c>
      <c r="K17" s="4">
        <v>1</v>
      </c>
      <c r="L17" s="12">
        <v>1</v>
      </c>
      <c r="M17" s="10">
        <v>1</v>
      </c>
      <c r="N17" s="42">
        <v>1</v>
      </c>
      <c r="O17" s="42">
        <v>1</v>
      </c>
      <c r="P17" s="4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6">
      <c r="A18" s="2">
        <v>9</v>
      </c>
      <c r="B18" s="3" t="s">
        <v>42</v>
      </c>
      <c r="C18" s="15" t="s">
        <v>48</v>
      </c>
      <c r="D18" s="28">
        <v>-39.071599999999997</v>
      </c>
      <c r="E18" s="28">
        <v>178.5214</v>
      </c>
      <c r="F18" s="49">
        <v>-1457.4</v>
      </c>
      <c r="G18" s="23">
        <v>41770</v>
      </c>
      <c r="H18" s="23">
        <v>42178</v>
      </c>
      <c r="I18" s="27">
        <f t="shared" si="0"/>
        <v>408</v>
      </c>
      <c r="J18" s="7">
        <v>1</v>
      </c>
      <c r="K18" s="4">
        <v>1</v>
      </c>
      <c r="L18" s="12">
        <v>1</v>
      </c>
      <c r="M18" s="10">
        <v>1</v>
      </c>
      <c r="N18" s="42">
        <v>1</v>
      </c>
      <c r="O18" s="42">
        <v>1</v>
      </c>
      <c r="P18" s="4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6">
      <c r="A19" s="2">
        <v>10</v>
      </c>
      <c r="B19" s="3" t="s">
        <v>43</v>
      </c>
      <c r="C19" s="15" t="s">
        <v>48</v>
      </c>
      <c r="D19" s="28">
        <v>-39.133299999999998</v>
      </c>
      <c r="E19" s="28">
        <v>178.31319999999999</v>
      </c>
      <c r="F19" s="49">
        <v>-1444</v>
      </c>
      <c r="G19" s="23">
        <v>41770</v>
      </c>
      <c r="H19" s="23">
        <v>42177</v>
      </c>
      <c r="I19" s="27">
        <f t="shared" si="0"/>
        <v>407</v>
      </c>
      <c r="J19" s="7">
        <v>1</v>
      </c>
      <c r="K19" s="4">
        <v>1</v>
      </c>
      <c r="L19" s="12">
        <v>1</v>
      </c>
      <c r="M19" s="10">
        <v>1</v>
      </c>
      <c r="N19" s="42">
        <v>1</v>
      </c>
      <c r="O19" s="42">
        <v>1</v>
      </c>
      <c r="P19" s="4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6">
      <c r="A20" s="2">
        <v>11</v>
      </c>
      <c r="B20" s="3" t="s">
        <v>24</v>
      </c>
      <c r="C20" s="15" t="s">
        <v>49</v>
      </c>
      <c r="D20" s="28">
        <v>-38.935099999999998</v>
      </c>
      <c r="E20" s="28">
        <v>178.1704</v>
      </c>
      <c r="F20" s="49">
        <v>-78</v>
      </c>
      <c r="G20" s="23">
        <v>41771</v>
      </c>
      <c r="H20" s="23">
        <v>42176</v>
      </c>
      <c r="I20" s="27">
        <f t="shared" ref="I20:I29" si="1">DATEDIF(G20,H20,"d")</f>
        <v>405</v>
      </c>
      <c r="J20" s="7"/>
      <c r="K20" s="4"/>
      <c r="L20" s="12"/>
      <c r="M20" s="10">
        <v>1</v>
      </c>
      <c r="N20" s="42">
        <v>1</v>
      </c>
      <c r="O20" s="42"/>
      <c r="P20" s="4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6">
      <c r="A21" s="2">
        <v>12</v>
      </c>
      <c r="B21" s="3" t="s">
        <v>25</v>
      </c>
      <c r="C21" s="15" t="s">
        <v>49</v>
      </c>
      <c r="D21" s="28">
        <v>-38.866700000000002</v>
      </c>
      <c r="E21" s="28">
        <v>178.20699999999999</v>
      </c>
      <c r="F21" s="49">
        <v>-79.3</v>
      </c>
      <c r="G21" s="23">
        <v>41771</v>
      </c>
      <c r="H21" s="23">
        <v>42176</v>
      </c>
      <c r="I21" s="27">
        <f t="shared" si="1"/>
        <v>405</v>
      </c>
      <c r="J21" s="7"/>
      <c r="K21" s="4"/>
      <c r="L21" s="12"/>
      <c r="M21" s="10">
        <v>1</v>
      </c>
      <c r="N21" s="42">
        <v>1</v>
      </c>
      <c r="O21" s="42"/>
      <c r="P21" s="4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6">
      <c r="A22" s="2">
        <v>13</v>
      </c>
      <c r="B22" s="3" t="s">
        <v>26</v>
      </c>
      <c r="C22" s="15" t="s">
        <v>49</v>
      </c>
      <c r="D22" s="28">
        <v>-38.805100000000003</v>
      </c>
      <c r="E22" s="28">
        <v>178.28280000000001</v>
      </c>
      <c r="F22" s="49">
        <v>-73</v>
      </c>
      <c r="G22" s="23">
        <v>41770</v>
      </c>
      <c r="H22" s="23">
        <v>42176</v>
      </c>
      <c r="I22" s="27">
        <f t="shared" si="1"/>
        <v>406</v>
      </c>
      <c r="J22" s="7"/>
      <c r="K22" s="4"/>
      <c r="L22" s="12"/>
      <c r="M22" s="10">
        <v>1</v>
      </c>
      <c r="N22" s="42">
        <v>1</v>
      </c>
      <c r="O22" s="42"/>
      <c r="P22" s="4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>
      <c r="A23" s="2">
        <v>14</v>
      </c>
      <c r="B23" s="3" t="s">
        <v>27</v>
      </c>
      <c r="C23" s="15" t="s">
        <v>49</v>
      </c>
      <c r="D23" s="28">
        <v>-38.682000000000002</v>
      </c>
      <c r="E23" s="28">
        <v>178.3766</v>
      </c>
      <c r="F23" s="50">
        <v>-78.8</v>
      </c>
      <c r="G23" s="23">
        <v>41772</v>
      </c>
      <c r="H23" s="23">
        <v>42176</v>
      </c>
      <c r="I23" s="27">
        <f t="shared" si="1"/>
        <v>404</v>
      </c>
      <c r="J23" s="7"/>
      <c r="K23" s="4"/>
      <c r="L23" s="12"/>
      <c r="M23" s="10">
        <v>1</v>
      </c>
      <c r="N23" s="42">
        <v>1</v>
      </c>
      <c r="O23" s="42"/>
      <c r="P23" s="4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>
      <c r="A24" s="2">
        <v>15</v>
      </c>
      <c r="B24" s="3" t="s">
        <v>28</v>
      </c>
      <c r="C24" s="15" t="s">
        <v>49</v>
      </c>
      <c r="D24" s="28">
        <v>-38.575499999999998</v>
      </c>
      <c r="E24" s="28">
        <v>178.41800000000001</v>
      </c>
      <c r="F24" s="50">
        <v>-76.5</v>
      </c>
      <c r="G24" s="23">
        <v>41772</v>
      </c>
      <c r="H24" s="23">
        <v>42184</v>
      </c>
      <c r="I24" s="27">
        <f t="shared" si="1"/>
        <v>412</v>
      </c>
      <c r="J24" s="7"/>
      <c r="K24" s="4"/>
      <c r="L24" s="12"/>
      <c r="M24" s="10">
        <v>1</v>
      </c>
      <c r="N24" s="42">
        <v>1</v>
      </c>
      <c r="O24" s="42"/>
      <c r="P24" s="4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>
      <c r="A25" s="2">
        <v>16</v>
      </c>
      <c r="B25" s="3" t="s">
        <v>29</v>
      </c>
      <c r="C25" s="15" t="s">
        <v>50</v>
      </c>
      <c r="D25" s="28">
        <v>-38.756399999999999</v>
      </c>
      <c r="E25" s="28">
        <v>178.9973</v>
      </c>
      <c r="F25" s="50">
        <v>-3538</v>
      </c>
      <c r="G25" s="23">
        <v>41771</v>
      </c>
      <c r="H25" s="23">
        <v>42182</v>
      </c>
      <c r="I25" s="27">
        <f t="shared" si="1"/>
        <v>411</v>
      </c>
      <c r="J25" s="44"/>
      <c r="K25" s="45"/>
      <c r="L25" s="46"/>
      <c r="M25" s="47">
        <v>1</v>
      </c>
      <c r="N25" s="48">
        <v>1</v>
      </c>
      <c r="O25" s="48"/>
      <c r="P25" s="4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>
      <c r="A26" s="2">
        <v>17</v>
      </c>
      <c r="B26" s="3" t="s">
        <v>30</v>
      </c>
      <c r="C26" s="15" t="s">
        <v>50</v>
      </c>
      <c r="D26" s="28">
        <v>-38.713500000000003</v>
      </c>
      <c r="E26" s="28">
        <v>178.5686</v>
      </c>
      <c r="F26" s="50">
        <v>-779</v>
      </c>
      <c r="G26" s="23">
        <v>41771</v>
      </c>
      <c r="H26" s="23">
        <v>42180</v>
      </c>
      <c r="I26" s="27">
        <f t="shared" si="1"/>
        <v>409</v>
      </c>
      <c r="J26" s="44"/>
      <c r="K26" s="45"/>
      <c r="L26" s="46"/>
      <c r="M26" s="47">
        <v>1</v>
      </c>
      <c r="N26" s="48">
        <v>1</v>
      </c>
      <c r="O26" s="48"/>
      <c r="P26" s="4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>
      <c r="A27" s="2">
        <v>18</v>
      </c>
      <c r="B27" s="3" t="s">
        <v>31</v>
      </c>
      <c r="C27" s="15" t="s">
        <v>50</v>
      </c>
      <c r="D27" s="28">
        <v>-38.841900000000003</v>
      </c>
      <c r="E27" s="28">
        <v>178.6712</v>
      </c>
      <c r="F27" s="50">
        <v>-1060.5999999999999</v>
      </c>
      <c r="G27" s="23">
        <v>41770</v>
      </c>
      <c r="H27" s="23">
        <v>42174</v>
      </c>
      <c r="I27" s="27">
        <f t="shared" si="1"/>
        <v>404</v>
      </c>
      <c r="J27" s="44"/>
      <c r="K27" s="45"/>
      <c r="L27" s="46"/>
      <c r="M27" s="47">
        <v>1</v>
      </c>
      <c r="N27" s="48">
        <v>1</v>
      </c>
      <c r="O27" s="48"/>
      <c r="P27" s="4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>
      <c r="A28" s="2">
        <v>19</v>
      </c>
      <c r="B28" s="3" t="s">
        <v>32</v>
      </c>
      <c r="C28" s="15" t="s">
        <v>50</v>
      </c>
      <c r="D28" s="28">
        <v>-39.008099999999999</v>
      </c>
      <c r="E28" s="28">
        <v>178.47739999999999</v>
      </c>
      <c r="F28" s="50">
        <v>-1411.5</v>
      </c>
      <c r="G28" s="23">
        <v>41770</v>
      </c>
      <c r="H28" s="23">
        <v>42175</v>
      </c>
      <c r="I28" s="27">
        <f t="shared" si="1"/>
        <v>405</v>
      </c>
      <c r="J28" s="44"/>
      <c r="K28" s="45"/>
      <c r="L28" s="46"/>
      <c r="M28" s="47">
        <v>1</v>
      </c>
      <c r="N28" s="48">
        <v>1</v>
      </c>
      <c r="O28" s="48"/>
      <c r="P28" s="4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>
      <c r="A29" s="2">
        <v>20</v>
      </c>
      <c r="B29" s="3" t="s">
        <v>33</v>
      </c>
      <c r="C29" s="15" t="s">
        <v>50</v>
      </c>
      <c r="D29" s="28">
        <v>-38.947800000000001</v>
      </c>
      <c r="E29" s="28">
        <v>178.57220000000001</v>
      </c>
      <c r="F29" s="50">
        <v>-1246.0999999999999</v>
      </c>
      <c r="G29" s="23">
        <v>41770</v>
      </c>
      <c r="H29" s="23">
        <v>42180</v>
      </c>
      <c r="I29" s="27">
        <f t="shared" si="1"/>
        <v>410</v>
      </c>
      <c r="J29" s="44"/>
      <c r="K29" s="45"/>
      <c r="L29" s="46"/>
      <c r="M29" s="47">
        <v>1</v>
      </c>
      <c r="N29" s="48">
        <v>1</v>
      </c>
      <c r="O29" s="48"/>
      <c r="P29" s="48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>
      <c r="B30" s="3"/>
      <c r="C30" s="15"/>
      <c r="D30" s="26"/>
      <c r="E30" s="24"/>
      <c r="F30" s="25"/>
      <c r="G30" s="23"/>
      <c r="H30" s="23"/>
      <c r="I30" s="27"/>
      <c r="J30" s="7"/>
      <c r="K30" s="4"/>
      <c r="L30" s="12"/>
      <c r="M30" s="10"/>
      <c r="N30" s="42"/>
      <c r="O30" s="42"/>
      <c r="P30" s="4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6" thickBot="1">
      <c r="B31" s="3"/>
      <c r="C31" s="15"/>
      <c r="D31" s="24"/>
      <c r="E31" s="24"/>
      <c r="F31" s="25"/>
      <c r="G31" s="23"/>
      <c r="H31" s="23"/>
      <c r="I31" s="27"/>
      <c r="J31" s="7"/>
      <c r="K31" s="4"/>
      <c r="L31" s="12"/>
      <c r="M31" s="10"/>
      <c r="N31" s="43"/>
      <c r="O31" s="43"/>
      <c r="P31" s="4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7">
      <c r="A32" s="29"/>
      <c r="B32" s="67" t="s">
        <v>9</v>
      </c>
      <c r="C32" s="68"/>
      <c r="D32" s="30"/>
      <c r="E32" s="30"/>
      <c r="F32" s="30"/>
      <c r="G32" s="30"/>
      <c r="H32" s="30"/>
      <c r="I32" s="30"/>
      <c r="J32" s="36">
        <f>COUNTA(J10:J24)</f>
        <v>10</v>
      </c>
      <c r="K32" s="36">
        <f t="shared" ref="K32:P32" si="2">COUNTA(K10:K24)</f>
        <v>10</v>
      </c>
      <c r="L32" s="36">
        <f t="shared" si="2"/>
        <v>10</v>
      </c>
      <c r="M32" s="36">
        <f>COUNTA(M10:M24)</f>
        <v>12</v>
      </c>
      <c r="N32" s="36">
        <f>COUNTA(N10:N24)</f>
        <v>12</v>
      </c>
      <c r="O32" s="36">
        <f t="shared" si="2"/>
        <v>10</v>
      </c>
      <c r="P32" s="36">
        <f t="shared" si="2"/>
        <v>0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7">
      <c r="A33" s="29"/>
      <c r="B33" s="69" t="s">
        <v>10</v>
      </c>
      <c r="C33" s="70"/>
      <c r="D33" s="31"/>
      <c r="E33" s="31"/>
      <c r="F33" s="31"/>
      <c r="G33" s="31"/>
      <c r="H33" s="31"/>
      <c r="I33" s="31"/>
      <c r="J33" s="37">
        <f>SUM(J10:J24)</f>
        <v>10</v>
      </c>
      <c r="K33" s="37">
        <f t="shared" ref="K33:P33" si="3">SUM(K10:K24)</f>
        <v>10</v>
      </c>
      <c r="L33" s="37">
        <f t="shared" si="3"/>
        <v>10</v>
      </c>
      <c r="M33" s="37">
        <f>SUM(M10:M24)</f>
        <v>12</v>
      </c>
      <c r="N33" s="37">
        <f>SUM(N10:N24)</f>
        <v>12</v>
      </c>
      <c r="O33" s="37">
        <f t="shared" si="3"/>
        <v>10</v>
      </c>
      <c r="P33" s="37">
        <f t="shared" si="3"/>
        <v>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8" thickBot="1">
      <c r="A34" s="29"/>
      <c r="B34" s="71" t="s">
        <v>11</v>
      </c>
      <c r="C34" s="72"/>
      <c r="D34" s="32"/>
      <c r="E34" s="32"/>
      <c r="F34" s="32"/>
      <c r="G34" s="32"/>
      <c r="H34" s="32"/>
      <c r="I34" s="32"/>
      <c r="J34" s="35">
        <f>J32-J33</f>
        <v>0</v>
      </c>
      <c r="K34" s="35">
        <f t="shared" ref="K34:P34" si="4">K32-K33</f>
        <v>0</v>
      </c>
      <c r="L34" s="35">
        <f t="shared" si="4"/>
        <v>0</v>
      </c>
      <c r="M34" s="35">
        <f t="shared" si="4"/>
        <v>0</v>
      </c>
      <c r="N34" s="35">
        <f t="shared" si="4"/>
        <v>0</v>
      </c>
      <c r="O34" s="35">
        <f t="shared" si="4"/>
        <v>0</v>
      </c>
      <c r="P34" s="35">
        <f t="shared" si="4"/>
        <v>0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>
      <c r="A35" s="29"/>
      <c r="B35" s="29"/>
      <c r="C35" s="33"/>
      <c r="D35" s="29"/>
      <c r="E35" s="29"/>
      <c r="F35" s="29"/>
      <c r="G35" s="29"/>
      <c r="H35" s="29"/>
      <c r="I35" s="29"/>
      <c r="J35" s="34">
        <f>J33/J32*100</f>
        <v>100</v>
      </c>
      <c r="K35" s="34">
        <f t="shared" ref="K35:P35" si="5">K33/K32*100</f>
        <v>100</v>
      </c>
      <c r="L35" s="34">
        <f t="shared" si="5"/>
        <v>100</v>
      </c>
      <c r="M35" s="34">
        <f t="shared" si="5"/>
        <v>100</v>
      </c>
      <c r="N35" s="34">
        <f t="shared" si="5"/>
        <v>100</v>
      </c>
      <c r="O35" s="34">
        <f t="shared" si="5"/>
        <v>100</v>
      </c>
      <c r="P35" s="34" t="e">
        <f t="shared" si="5"/>
        <v>#DIV/0!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1" customForma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1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9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1" customFormat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1" customFormat="1">
      <c r="A101" s="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2" customFormat="1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36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1" customFormat="1">
      <c r="A124" s="2"/>
      <c r="B124"/>
      <c r="C124" s="11"/>
      <c r="D124" s="16"/>
      <c r="E124" s="16"/>
      <c r="F124" s="16"/>
      <c r="G124" s="16"/>
      <c r="H124" s="16"/>
      <c r="I124" s="16"/>
      <c r="J124" s="8"/>
      <c r="K124" s="8"/>
      <c r="L124" s="13"/>
      <c r="M124" s="11"/>
      <c r="N124" s="11"/>
      <c r="O124" s="16"/>
      <c r="P124" s="16"/>
      <c r="Q124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1" customFormat="1">
      <c r="A132" s="2"/>
      <c r="B132"/>
      <c r="C132" s="11"/>
      <c r="D132" s="16"/>
      <c r="E132" s="16"/>
      <c r="F132" s="16"/>
      <c r="G132" s="16"/>
      <c r="H132" s="16"/>
      <c r="I132" s="16"/>
      <c r="J132" s="8"/>
      <c r="K132" s="8"/>
      <c r="L132" s="13"/>
      <c r="M132" s="11"/>
      <c r="N132" s="11"/>
      <c r="O132" s="16"/>
      <c r="P132" s="16"/>
      <c r="Q13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8:36"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8:36"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8:36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8:36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8:36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</sheetData>
  <sortState ref="B33:H47">
    <sortCondition ref="F33:F47"/>
  </sortState>
  <mergeCells count="18">
    <mergeCell ref="Q7:Q9"/>
    <mergeCell ref="J9:L9"/>
    <mergeCell ref="D7:F8"/>
    <mergeCell ref="G7:G9"/>
    <mergeCell ref="H7:H9"/>
    <mergeCell ref="O8:P8"/>
    <mergeCell ref="B32:C32"/>
    <mergeCell ref="B33:C33"/>
    <mergeCell ref="B34:C34"/>
    <mergeCell ref="B4:L4"/>
    <mergeCell ref="B3:L3"/>
    <mergeCell ref="B1:L1"/>
    <mergeCell ref="B2:L2"/>
    <mergeCell ref="C7:C8"/>
    <mergeCell ref="B7:B8"/>
    <mergeCell ref="M8:N8"/>
    <mergeCell ref="I7:I9"/>
    <mergeCell ref="J7:P7"/>
  </mergeCells>
  <phoneticPr fontId="10" type="noConversion"/>
  <conditionalFormatting sqref="J10:P31">
    <cfRule type="containsBlanks" dxfId="0" priority="9">
      <formula>LEN(TRIM(J10))=0</formula>
    </cfRule>
  </conditionalFormatting>
  <pageMargins left="0.5" right="0.5" top="0.5" bottom="0.5" header="0.5" footer="0.5"/>
  <pageSetup scale="60" orientation="landscape" horizontalDpi="4294967292" verticalDpi="4294967292"/>
  <colBreaks count="1" manualBreakCount="1">
    <brk id="16" min="6" max="7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9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2014-08-05T14:24:53Z</cp:lastPrinted>
  <dcterms:created xsi:type="dcterms:W3CDTF">2013-07-16T16:16:36Z</dcterms:created>
  <dcterms:modified xsi:type="dcterms:W3CDTF">2016-11-11T19:55:27Z</dcterms:modified>
</cp:coreProperties>
</file>